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Mosfet e Jfet" sheetId="1" r:id="rId1"/>
  </sheets>
  <definedNames/>
  <calcPr fullCalcOnLoad="1"/>
</workbook>
</file>

<file path=xl/sharedStrings.xml><?xml version="1.0" encoding="utf-8"?>
<sst xmlns="http://schemas.openxmlformats.org/spreadsheetml/2006/main" count="73" uniqueCount="25">
  <si>
    <t>Vgs</t>
  </si>
  <si>
    <t>V</t>
  </si>
  <si>
    <t>IDSS</t>
  </si>
  <si>
    <t>VP</t>
  </si>
  <si>
    <t>mA</t>
  </si>
  <si>
    <t>VDSteste</t>
  </si>
  <si>
    <t>Idteste</t>
  </si>
  <si>
    <t>ID</t>
  </si>
  <si>
    <t>RS</t>
  </si>
  <si>
    <t>RD</t>
  </si>
  <si>
    <t>RG</t>
  </si>
  <si>
    <t>K</t>
  </si>
  <si>
    <t>M</t>
  </si>
  <si>
    <t>Vdd</t>
  </si>
  <si>
    <t>VDS</t>
  </si>
  <si>
    <t>a</t>
  </si>
  <si>
    <t>b</t>
  </si>
  <si>
    <t>c</t>
  </si>
  <si>
    <t>Delta</t>
  </si>
  <si>
    <t>Vgs raiz 1</t>
  </si>
  <si>
    <t>Vgs raiz 2</t>
  </si>
  <si>
    <t>Equação 2o grau</t>
  </si>
  <si>
    <t>Dados</t>
  </si>
  <si>
    <t>Respostas</t>
  </si>
  <si>
    <t>Vgs (atalho)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</si>
</sst>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</xdr:row>
      <xdr:rowOff>19050</xdr:rowOff>
    </xdr:from>
    <xdr:to>
      <xdr:col>5</xdr:col>
      <xdr:colOff>561975</xdr:colOff>
      <xdr:row>20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9575"/>
          <a:ext cx="22383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4</xdr:row>
      <xdr:rowOff>28575</xdr:rowOff>
    </xdr:from>
    <xdr:to>
      <xdr:col>14</xdr:col>
      <xdr:colOff>533400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419100"/>
          <a:ext cx="20764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25</xdr:row>
      <xdr:rowOff>19050</xdr:rowOff>
    </xdr:from>
    <xdr:to>
      <xdr:col>5</xdr:col>
      <xdr:colOff>533400</xdr:colOff>
      <xdr:row>41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4086225"/>
          <a:ext cx="20764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R3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7" max="7" width="11.57421875" style="0" bestFit="1" customWidth="1"/>
    <col min="16" max="16" width="15.28125" style="0" bestFit="1" customWidth="1"/>
  </cols>
  <sheetData>
    <row r="2" spans="7:18" ht="15" hidden="1">
      <c r="G2" t="s">
        <v>5</v>
      </c>
      <c r="H2">
        <f>H5-H3*H7-H3*H8</f>
        <v>4.181818181818182</v>
      </c>
      <c r="I2" t="s">
        <v>1</v>
      </c>
      <c r="P2" t="s">
        <v>5</v>
      </c>
      <c r="Q2">
        <f>Q5-Q3*Q9-Q3*Q10</f>
        <v>8.94427190999916</v>
      </c>
      <c r="R2" t="s">
        <v>1</v>
      </c>
    </row>
    <row r="3" spans="7:18" ht="15" hidden="1">
      <c r="G3" t="s">
        <v>6</v>
      </c>
      <c r="H3">
        <f>-H6/H7</f>
        <v>1.8181818181818181</v>
      </c>
      <c r="I3" t="s">
        <v>4</v>
      </c>
      <c r="P3" t="s">
        <v>6</v>
      </c>
      <c r="Q3">
        <f>-Q23/Q9</f>
        <v>0.7639320225002102</v>
      </c>
      <c r="R3" t="s">
        <v>4</v>
      </c>
    </row>
    <row r="4" spans="7:16" ht="15.75" thickBot="1">
      <c r="G4" t="s">
        <v>22</v>
      </c>
      <c r="P4" t="s">
        <v>22</v>
      </c>
    </row>
    <row r="5" spans="7:18" ht="15">
      <c r="G5" s="2" t="s">
        <v>13</v>
      </c>
      <c r="H5" s="3">
        <v>10</v>
      </c>
      <c r="I5" s="4" t="s">
        <v>1</v>
      </c>
      <c r="P5" s="2" t="s">
        <v>13</v>
      </c>
      <c r="Q5" s="3">
        <v>12</v>
      </c>
      <c r="R5" s="4" t="s">
        <v>1</v>
      </c>
    </row>
    <row r="6" spans="7:18" ht="15">
      <c r="G6" s="5" t="s">
        <v>24</v>
      </c>
      <c r="H6" s="6">
        <v>-4</v>
      </c>
      <c r="I6" s="7" t="s">
        <v>1</v>
      </c>
      <c r="P6" s="5" t="s">
        <v>2</v>
      </c>
      <c r="Q6" s="6">
        <v>2</v>
      </c>
      <c r="R6" s="7" t="s">
        <v>4</v>
      </c>
    </row>
    <row r="7" spans="7:18" ht="15">
      <c r="G7" s="5" t="s">
        <v>8</v>
      </c>
      <c r="H7" s="6">
        <v>2.2</v>
      </c>
      <c r="I7" s="7" t="s">
        <v>11</v>
      </c>
      <c r="P7" s="5" t="s">
        <v>3</v>
      </c>
      <c r="Q7" s="6">
        <v>-4</v>
      </c>
      <c r="R7" s="7" t="s">
        <v>1</v>
      </c>
    </row>
    <row r="8" spans="7:18" ht="15">
      <c r="G8" s="5" t="s">
        <v>9</v>
      </c>
      <c r="H8" s="6">
        <v>1</v>
      </c>
      <c r="I8" s="7" t="s">
        <v>11</v>
      </c>
      <c r="P8" s="5"/>
      <c r="Q8" s="6"/>
      <c r="R8" s="7"/>
    </row>
    <row r="9" spans="7:18" ht="15.75" thickBot="1">
      <c r="G9" s="8" t="s">
        <v>10</v>
      </c>
      <c r="H9" s="9">
        <v>0.001</v>
      </c>
      <c r="I9" s="10" t="s">
        <v>12</v>
      </c>
      <c r="P9" s="5" t="s">
        <v>8</v>
      </c>
      <c r="Q9" s="6">
        <v>2</v>
      </c>
      <c r="R9" s="7" t="s">
        <v>11</v>
      </c>
    </row>
    <row r="10" spans="16:18" ht="15">
      <c r="P10" s="5" t="s">
        <v>9</v>
      </c>
      <c r="Q10" s="6">
        <v>2</v>
      </c>
      <c r="R10" s="7" t="s">
        <v>11</v>
      </c>
    </row>
    <row r="11" spans="7:18" ht="15.75" thickBot="1">
      <c r="G11" t="s">
        <v>23</v>
      </c>
      <c r="P11" s="8" t="s">
        <v>10</v>
      </c>
      <c r="Q11" s="9">
        <v>2</v>
      </c>
      <c r="R11" s="10" t="s">
        <v>12</v>
      </c>
    </row>
    <row r="12" spans="7:9" ht="15.75" thickBot="1">
      <c r="G12" s="11" t="s">
        <v>14</v>
      </c>
      <c r="H12" s="12">
        <f>IF(H2&gt;0,H2,0)</f>
        <v>4.181818181818182</v>
      </c>
      <c r="I12" s="13" t="s">
        <v>1</v>
      </c>
    </row>
    <row r="13" spans="7:18" ht="15.75" thickBot="1">
      <c r="G13" s="14" t="s">
        <v>7</v>
      </c>
      <c r="H13" s="15">
        <f>IF(H2&gt;0,H3,H5/(H7+H8))</f>
        <v>1.8181818181818181</v>
      </c>
      <c r="I13" s="16" t="s">
        <v>4</v>
      </c>
      <c r="P13" s="11" t="s">
        <v>21</v>
      </c>
      <c r="Q13" s="12"/>
      <c r="R13" s="4"/>
    </row>
    <row r="14" spans="16:18" ht="15">
      <c r="P14" s="5" t="s">
        <v>15</v>
      </c>
      <c r="Q14" s="6">
        <f>Q9*Q6</f>
        <v>4</v>
      </c>
      <c r="R14" s="7"/>
    </row>
    <row r="15" spans="16:18" ht="15">
      <c r="P15" s="5" t="s">
        <v>16</v>
      </c>
      <c r="Q15" s="6">
        <f>Q7*Q7-2*Q7*Q9*Q6</f>
        <v>48</v>
      </c>
      <c r="R15" s="7"/>
    </row>
    <row r="16" spans="16:18" ht="15">
      <c r="P16" s="5" t="s">
        <v>17</v>
      </c>
      <c r="Q16" s="6">
        <f>Q9*Q6*Q7*Q7</f>
        <v>64</v>
      </c>
      <c r="R16" s="7"/>
    </row>
    <row r="17" spans="16:18" ht="15">
      <c r="P17" s="5" t="s">
        <v>18</v>
      </c>
      <c r="Q17" s="6">
        <f>Q15*Q15-4*Q14*Q16</f>
        <v>1280</v>
      </c>
      <c r="R17" s="7"/>
    </row>
    <row r="18" spans="16:18" ht="15">
      <c r="P18" s="5"/>
      <c r="Q18" s="6"/>
      <c r="R18" s="7"/>
    </row>
    <row r="19" spans="16:18" ht="15">
      <c r="P19" s="5" t="s">
        <v>19</v>
      </c>
      <c r="Q19" s="6">
        <f>IF(Q17&gt;0,(-Q15+SQRT(Q17))/(2*Q14),impossivel)</f>
        <v>-1.5278640450004204</v>
      </c>
      <c r="R19" s="7" t="s">
        <v>1</v>
      </c>
    </row>
    <row r="20" spans="16:18" ht="15.75" thickBot="1">
      <c r="P20" s="8" t="s">
        <v>20</v>
      </c>
      <c r="Q20" s="9">
        <f>IF(Q17&gt;0,(-Q15-SQRT(Q17))/(2*Q14),impossivel)</f>
        <v>-10.47213595499958</v>
      </c>
      <c r="R20" s="10" t="s">
        <v>1</v>
      </c>
    </row>
    <row r="22" spans="16:18" ht="15.75" thickBot="1">
      <c r="P22" t="s">
        <v>23</v>
      </c>
      <c r="R22" s="1"/>
    </row>
    <row r="23" spans="16:18" ht="15">
      <c r="P23" s="11" t="s">
        <v>0</v>
      </c>
      <c r="Q23" s="12">
        <f>IF(Q19&lt;0,IF(Q19&gt;Q7,Q19,IF(Q20&lt;0,IF(Q20&gt;Q7,Q20,"impossivel"))))</f>
        <v>-1.5278640450004204</v>
      </c>
      <c r="R23" s="13" t="s">
        <v>1</v>
      </c>
    </row>
    <row r="24" spans="7:18" ht="15" hidden="1">
      <c r="G24" t="s">
        <v>5</v>
      </c>
      <c r="H24">
        <f>H27-H25*H29-H25*H30</f>
        <v>8.045454545454545</v>
      </c>
      <c r="I24" t="s">
        <v>1</v>
      </c>
      <c r="P24" s="18"/>
      <c r="Q24" s="19"/>
      <c r="R24" s="20"/>
    </row>
    <row r="25" spans="7:18" ht="15" hidden="1">
      <c r="G25" t="s">
        <v>6</v>
      </c>
      <c r="H25">
        <f>-H28/H29</f>
        <v>0.4545454545454546</v>
      </c>
      <c r="I25" t="s">
        <v>4</v>
      </c>
      <c r="P25" s="18"/>
      <c r="Q25" s="19"/>
      <c r="R25" s="20"/>
    </row>
    <row r="26" spans="7:18" ht="15.75" thickBot="1">
      <c r="G26" t="s">
        <v>22</v>
      </c>
      <c r="P26" s="18"/>
      <c r="Q26" s="19"/>
      <c r="R26" s="20"/>
    </row>
    <row r="27" spans="7:18" ht="15">
      <c r="G27" s="2" t="s">
        <v>13</v>
      </c>
      <c r="H27" s="3">
        <v>10</v>
      </c>
      <c r="I27" s="4" t="s">
        <v>1</v>
      </c>
      <c r="P27" s="18" t="s">
        <v>14</v>
      </c>
      <c r="Q27" s="19">
        <f>IF(Q2&gt;0,Q2,0)</f>
        <v>8.94427190999916</v>
      </c>
      <c r="R27" s="20" t="s">
        <v>1</v>
      </c>
    </row>
    <row r="28" spans="7:18" ht="15.75" thickBot="1">
      <c r="G28" s="5" t="s">
        <v>24</v>
      </c>
      <c r="H28" s="6">
        <v>-1.5</v>
      </c>
      <c r="I28" s="7" t="s">
        <v>1</v>
      </c>
      <c r="P28" s="14" t="s">
        <v>7</v>
      </c>
      <c r="Q28" s="15">
        <f>IF(Q2&gt;0,Q3,Q5/(Q10+Q9))</f>
        <v>0.7639320225002102</v>
      </c>
      <c r="R28" s="16" t="s">
        <v>4</v>
      </c>
    </row>
    <row r="29" spans="7:9" ht="15">
      <c r="G29" s="5" t="s">
        <v>8</v>
      </c>
      <c r="H29" s="6">
        <v>3.3</v>
      </c>
      <c r="I29" s="7" t="s">
        <v>11</v>
      </c>
    </row>
    <row r="30" spans="7:9" ht="15">
      <c r="G30" s="5" t="s">
        <v>9</v>
      </c>
      <c r="H30" s="6">
        <v>1</v>
      </c>
      <c r="I30" s="7" t="s">
        <v>11</v>
      </c>
    </row>
    <row r="31" spans="7:9" ht="15.75" thickBot="1">
      <c r="G31" s="8" t="s">
        <v>10</v>
      </c>
      <c r="H31" s="9">
        <v>0</v>
      </c>
      <c r="I31" s="10" t="s">
        <v>12</v>
      </c>
    </row>
    <row r="32" spans="7:9" ht="15">
      <c r="G32" s="6"/>
      <c r="H32" s="6"/>
      <c r="I32" s="6"/>
    </row>
    <row r="33" ht="15.75" thickBot="1">
      <c r="G33" s="17" t="s">
        <v>23</v>
      </c>
    </row>
    <row r="34" spans="7:9" ht="15">
      <c r="G34" s="11" t="s">
        <v>14</v>
      </c>
      <c r="H34" s="12">
        <f>IF(H24&gt;0,H24,0)</f>
        <v>8.045454545454545</v>
      </c>
      <c r="I34" s="13" t="s">
        <v>1</v>
      </c>
    </row>
    <row r="35" spans="7:9" ht="15.75" thickBot="1">
      <c r="G35" s="14" t="s">
        <v>7</v>
      </c>
      <c r="H35" s="15">
        <f>IF(H24&gt;0,H25,H27/(H29+H30))</f>
        <v>0.4545454545454546</v>
      </c>
      <c r="I35" s="16" t="s">
        <v>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adrianomm</dc:creator>
  <cp:keywords/>
  <dc:description/>
  <cp:lastModifiedBy>adrianomm</cp:lastModifiedBy>
  <dcterms:created xsi:type="dcterms:W3CDTF">2010-06-28T04:08:21Z</dcterms:created>
  <dcterms:modified xsi:type="dcterms:W3CDTF">2011-11-22T00:42:00Z</dcterms:modified>
  <cp:category/>
  <cp:version/>
  <cp:contentType/>
  <cp:contentStatus/>
</cp:coreProperties>
</file>